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<sst xmlns="http://schemas.openxmlformats.org/spreadsheetml/2006/main" count="49" uniqueCount="33">
  <si>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višina</t>
  </si>
  <si>
    <t>širina</t>
  </si>
  <si>
    <t>dolžina</t>
  </si>
  <si>
    <t>x</t>
  </si>
  <si>
    <t>1.</t>
  </si>
  <si>
    <t>2.</t>
  </si>
  <si>
    <t>Dno</t>
  </si>
  <si>
    <t>Dolgi stranici</t>
  </si>
  <si>
    <t>3.</t>
  </si>
  <si>
    <t>Kratki stranici</t>
  </si>
  <si>
    <t>debelina stekla</t>
  </si>
  <si>
    <t>cm</t>
  </si>
  <si>
    <t>4.</t>
  </si>
  <si>
    <t>Podolžni opornici</t>
  </si>
  <si>
    <t>Prečna opornica</t>
  </si>
  <si>
    <t xml:space="preserve"> 5.</t>
  </si>
  <si>
    <t>kom.</t>
  </si>
  <si>
    <t>VOLUMEN v LIT</t>
  </si>
  <si>
    <t>6.</t>
  </si>
  <si>
    <t>Pokrovi</t>
  </si>
  <si>
    <t>litrov</t>
  </si>
  <si>
    <t>bruto</t>
  </si>
  <si>
    <t>m2</t>
  </si>
  <si>
    <t>Cena stekla za akvarij
na m2</t>
  </si>
  <si>
    <t>Cena stekla za pokrove 
na m2</t>
  </si>
  <si>
    <t>SKUPAJ m2 STEKLA ZA AKVARIJ</t>
  </si>
  <si>
    <t>SKUPAJ m2 STEKLA ZA POKROV</t>
  </si>
  <si>
    <t>vstavi 
podatke</t>
  </si>
  <si>
    <t>STROŠKI STEKLA SKUPAJ</t>
  </si>
  <si>
    <t>SPECIFIKACIJA STEKLA ZA AKVARIJ</t>
  </si>
  <si>
    <t>STROŠKI STEKLA ZA
AKVARIJ sit</t>
  </si>
  <si>
    <t>STROŠKI STEKLA ZA
POKROV sit</t>
  </si>
  <si>
    <t>TEŽA PRAZNEGA AKVARIJA V kg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</si>
</sst>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 wrapText="1"/>
      <protection/>
    </xf>
    <xf numFmtId="0" fontId="0" fillId="2" borderId="0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 horizontal="center"/>
      <protection/>
    </xf>
    <xf numFmtId="1" fontId="1" fillId="4" borderId="0" xfId="0" applyNumberFormat="1" applyFont="1" applyFill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43" fontId="1" fillId="0" borderId="2" xfId="18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" fillId="5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43" fontId="1" fillId="5" borderId="0" xfId="18" applyFont="1" applyFill="1" applyBorder="1" applyAlignment="1" applyProtection="1">
      <alignment/>
      <protection locked="0"/>
    </xf>
    <xf numFmtId="43" fontId="1" fillId="0" borderId="2" xfId="18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right"/>
      <protection/>
    </xf>
    <xf numFmtId="0" fontId="2" fillId="0" borderId="6" xfId="0" applyFont="1" applyBorder="1" applyAlignment="1" applyProtection="1">
      <alignment horizontal="right"/>
      <protection/>
    </xf>
    <xf numFmtId="43" fontId="2" fillId="0" borderId="7" xfId="0" applyNumberFormat="1" applyFont="1" applyBorder="1" applyAlignment="1" applyProtection="1">
      <alignment horizontal="center"/>
      <protection/>
    </xf>
    <xf numFmtId="43" fontId="2" fillId="0" borderId="8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</xdr:row>
      <xdr:rowOff>314325</xdr:rowOff>
    </xdr:from>
    <xdr:to>
      <xdr:col>8</xdr:col>
      <xdr:colOff>1247775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514350"/>
          <a:ext cx="32670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D3" sqref="D3:D6"/>
    </sheetView>
  </sheetViews>
  <sheetFormatPr defaultColWidth="9.00390625" defaultRowHeight="12.75"/>
  <cols>
    <col min="1" max="1" width="9.125" style="1" customWidth="1"/>
    <col min="2" max="2" width="9.125" style="19" customWidth="1"/>
    <col min="3" max="3" width="15.125" style="1" customWidth="1"/>
    <col min="4" max="4" width="10.75390625" style="1" customWidth="1"/>
    <col min="5" max="5" width="4.75390625" style="20" customWidth="1"/>
    <col min="6" max="6" width="10.75390625" style="20" customWidth="1"/>
    <col min="7" max="7" width="4.375" style="20" customWidth="1"/>
    <col min="8" max="8" width="11.25390625" style="1" customWidth="1"/>
    <col min="9" max="9" width="17.25390625" style="1" customWidth="1"/>
    <col min="10" max="16384" width="9.125" style="1" customWidth="1"/>
  </cols>
  <sheetData>
    <row r="1" spans="2:9" ht="15.75">
      <c r="B1" s="38" t="s">
        <v>29</v>
      </c>
      <c r="C1" s="39"/>
      <c r="D1" s="39"/>
      <c r="E1" s="39"/>
      <c r="F1" s="39"/>
      <c r="G1" s="39"/>
      <c r="H1" s="39"/>
      <c r="I1" s="40"/>
    </row>
    <row r="2" spans="2:9" ht="25.5">
      <c r="B2" s="2"/>
      <c r="C2" s="3"/>
      <c r="D2" s="4" t="s">
        <v>27</v>
      </c>
      <c r="E2" s="5"/>
      <c r="F2" s="5"/>
      <c r="G2" s="5"/>
      <c r="H2" s="23"/>
      <c r="I2" s="24"/>
    </row>
    <row r="3" spans="2:9" ht="12.75">
      <c r="B3" s="6"/>
      <c r="C3" s="7" t="s">
        <v>2</v>
      </c>
      <c r="D3" s="21"/>
      <c r="E3" s="8" t="s">
        <v>11</v>
      </c>
      <c r="F3" s="8"/>
      <c r="G3" s="8"/>
      <c r="H3" s="7"/>
      <c r="I3" s="9"/>
    </row>
    <row r="4" spans="2:9" ht="12.75">
      <c r="B4" s="6"/>
      <c r="C4" s="7" t="s">
        <v>0</v>
      </c>
      <c r="D4" s="21"/>
      <c r="E4" s="8" t="s">
        <v>11</v>
      </c>
      <c r="F4" s="8"/>
      <c r="G4" s="8"/>
      <c r="H4" s="8"/>
      <c r="I4" s="9"/>
    </row>
    <row r="5" spans="2:9" ht="12.75">
      <c r="B5" s="6"/>
      <c r="C5" s="7" t="s">
        <v>1</v>
      </c>
      <c r="D5" s="21"/>
      <c r="E5" s="8" t="s">
        <v>11</v>
      </c>
      <c r="F5" s="8"/>
      <c r="G5" s="8"/>
      <c r="H5" s="8"/>
      <c r="I5" s="9"/>
    </row>
    <row r="6" spans="2:9" ht="12.75">
      <c r="B6" s="6"/>
      <c r="C6" s="7" t="s">
        <v>10</v>
      </c>
      <c r="D6" s="21"/>
      <c r="E6" s="8" t="s">
        <v>11</v>
      </c>
      <c r="F6" s="8"/>
      <c r="G6" s="8"/>
      <c r="H6" s="8"/>
      <c r="I6" s="9"/>
    </row>
    <row r="7" spans="2:9" ht="12.75">
      <c r="B7" s="6" t="s">
        <v>21</v>
      </c>
      <c r="C7" s="7" t="s">
        <v>17</v>
      </c>
      <c r="D7" s="10">
        <f>(D3*D4*D5)/1000</f>
        <v>0</v>
      </c>
      <c r="E7" s="22" t="s">
        <v>20</v>
      </c>
      <c r="F7" s="22"/>
      <c r="G7" s="22"/>
      <c r="H7" s="8"/>
      <c r="I7" s="9"/>
    </row>
    <row r="8" spans="2:9" ht="12.75">
      <c r="B8" s="6"/>
      <c r="C8" s="7"/>
      <c r="D8" s="11" t="s">
        <v>2</v>
      </c>
      <c r="E8" s="8"/>
      <c r="F8" s="11" t="s">
        <v>1</v>
      </c>
      <c r="G8" s="8"/>
      <c r="H8" s="11" t="s">
        <v>16</v>
      </c>
      <c r="I8" s="12" t="s">
        <v>22</v>
      </c>
    </row>
    <row r="9" spans="2:9" ht="12.75">
      <c r="B9" s="6" t="s">
        <v>4</v>
      </c>
      <c r="C9" s="7" t="s">
        <v>6</v>
      </c>
      <c r="D9" s="10">
        <f>D3</f>
        <v>0</v>
      </c>
      <c r="E9" s="8" t="s">
        <v>3</v>
      </c>
      <c r="F9" s="13">
        <f>D5</f>
        <v>0</v>
      </c>
      <c r="G9" s="14" t="s">
        <v>11</v>
      </c>
      <c r="H9" s="8">
        <v>1</v>
      </c>
      <c r="I9" s="15">
        <f>F9*D9/10000*H9</f>
        <v>0</v>
      </c>
    </row>
    <row r="10" spans="2:9" ht="12.75">
      <c r="B10" s="6" t="s">
        <v>5</v>
      </c>
      <c r="C10" s="7" t="s">
        <v>7</v>
      </c>
      <c r="D10" s="10">
        <f>D3</f>
        <v>0</v>
      </c>
      <c r="E10" s="8" t="s">
        <v>3</v>
      </c>
      <c r="F10" s="13">
        <f>D4</f>
        <v>0</v>
      </c>
      <c r="G10" s="14" t="s">
        <v>11</v>
      </c>
      <c r="H10" s="8">
        <v>2</v>
      </c>
      <c r="I10" s="15">
        <f>F10*D10/10000*H10</f>
        <v>0</v>
      </c>
    </row>
    <row r="11" spans="2:9" ht="12.75">
      <c r="B11" s="6" t="s">
        <v>8</v>
      </c>
      <c r="C11" s="7" t="s">
        <v>9</v>
      </c>
      <c r="D11" s="10">
        <f>D5-D6*2-0.2</f>
        <v>-0.2</v>
      </c>
      <c r="E11" s="8" t="s">
        <v>3</v>
      </c>
      <c r="F11" s="13">
        <f>D4</f>
        <v>0</v>
      </c>
      <c r="G11" s="14" t="s">
        <v>11</v>
      </c>
      <c r="H11" s="8">
        <v>2</v>
      </c>
      <c r="I11" s="15">
        <f>F11*D11/10000*H11</f>
        <v>0</v>
      </c>
    </row>
    <row r="12" spans="2:9" ht="12.75">
      <c r="B12" s="6" t="s">
        <v>12</v>
      </c>
      <c r="C12" s="7" t="s">
        <v>13</v>
      </c>
      <c r="D12" s="10">
        <f>D3*0.85</f>
        <v>0</v>
      </c>
      <c r="E12" s="8" t="s">
        <v>3</v>
      </c>
      <c r="F12" s="13">
        <f>D5*0.08</f>
        <v>0</v>
      </c>
      <c r="G12" s="14" t="s">
        <v>11</v>
      </c>
      <c r="H12" s="8">
        <v>2</v>
      </c>
      <c r="I12" s="15">
        <f>F12*D12/10000*H12</f>
        <v>0</v>
      </c>
    </row>
    <row r="13" spans="2:9" ht="12.75">
      <c r="B13" s="6" t="s">
        <v>15</v>
      </c>
      <c r="C13" s="7" t="s">
        <v>14</v>
      </c>
      <c r="D13" s="10">
        <f>D11</f>
        <v>-0.2</v>
      </c>
      <c r="E13" s="8" t="s">
        <v>3</v>
      </c>
      <c r="F13" s="13">
        <v>10</v>
      </c>
      <c r="G13" s="14" t="s">
        <v>11</v>
      </c>
      <c r="H13" s="8" t="str">
        <f>IF(D3&gt;=120,"2",IF(AND(D3&lt;120,D3&gt;80),"1",IF(D3&lt;=80,"0")))</f>
        <v>0</v>
      </c>
      <c r="I13" s="15">
        <f>F13*D13/10000*H13</f>
        <v>0</v>
      </c>
    </row>
    <row r="14" spans="2:9" ht="12.75">
      <c r="B14" s="6" t="s">
        <v>18</v>
      </c>
      <c r="C14" s="7" t="s">
        <v>19</v>
      </c>
      <c r="D14" s="10">
        <f>D11-0.5</f>
        <v>-0.7</v>
      </c>
      <c r="E14" s="8" t="s">
        <v>3</v>
      </c>
      <c r="F14" s="16">
        <f>(((D3-2*D6-(F13*H13)))/(H13+1))-1</f>
        <v>-1</v>
      </c>
      <c r="G14" s="14" t="s">
        <v>11</v>
      </c>
      <c r="H14" s="8" t="str">
        <f>IF(H13="1","2",IF(H13="2","3",IF(H13="0","1")))</f>
        <v>1</v>
      </c>
      <c r="I14" s="15">
        <f>F14*D14/10000*H14</f>
        <v>7E-05</v>
      </c>
    </row>
    <row r="15" spans="2:9" ht="12.75">
      <c r="B15" s="41"/>
      <c r="C15" s="42"/>
      <c r="D15" s="42"/>
      <c r="E15" s="25" t="s">
        <v>25</v>
      </c>
      <c r="F15" s="25"/>
      <c r="G15" s="25"/>
      <c r="H15" s="25"/>
      <c r="I15" s="17">
        <f>SUM(I9:I13)</f>
        <v>0</v>
      </c>
    </row>
    <row r="16" spans="2:9" ht="12.75">
      <c r="B16" s="41"/>
      <c r="C16" s="42"/>
      <c r="D16" s="42"/>
      <c r="E16" s="25" t="s">
        <v>26</v>
      </c>
      <c r="F16" s="25"/>
      <c r="G16" s="25"/>
      <c r="H16" s="25"/>
      <c r="I16" s="17">
        <f>I14</f>
        <v>7E-05</v>
      </c>
    </row>
    <row r="17" spans="2:9" ht="12.75">
      <c r="B17" s="41"/>
      <c r="C17" s="42"/>
      <c r="D17" s="42"/>
      <c r="E17" s="29" t="s">
        <v>32</v>
      </c>
      <c r="F17" s="29"/>
      <c r="G17" s="29"/>
      <c r="H17" s="29"/>
      <c r="I17" s="17">
        <f>I15*2.7*D6*10</f>
        <v>0</v>
      </c>
    </row>
    <row r="18" spans="2:9" ht="33.75" customHeight="1">
      <c r="B18" s="26" t="s">
        <v>23</v>
      </c>
      <c r="C18" s="27"/>
      <c r="D18" s="30"/>
      <c r="E18" s="30"/>
      <c r="F18" s="28" t="s">
        <v>30</v>
      </c>
      <c r="G18" s="29"/>
      <c r="H18" s="29"/>
      <c r="I18" s="18">
        <f>I15*D18</f>
        <v>0</v>
      </c>
    </row>
    <row r="19" spans="2:9" ht="12.75">
      <c r="B19" s="26" t="s">
        <v>24</v>
      </c>
      <c r="C19" s="27"/>
      <c r="D19" s="30"/>
      <c r="E19" s="30"/>
      <c r="F19" s="28" t="s">
        <v>31</v>
      </c>
      <c r="G19" s="29"/>
      <c r="H19" s="29"/>
      <c r="I19" s="31">
        <f>I16*D19</f>
        <v>0</v>
      </c>
    </row>
    <row r="20" spans="2:9" ht="12.75">
      <c r="B20" s="43"/>
      <c r="C20" s="27"/>
      <c r="D20" s="30"/>
      <c r="E20" s="30"/>
      <c r="F20" s="29"/>
      <c r="G20" s="29"/>
      <c r="H20" s="29"/>
      <c r="I20" s="31"/>
    </row>
    <row r="21" spans="2:9" ht="12.75">
      <c r="B21" s="32" t="s">
        <v>28</v>
      </c>
      <c r="C21" s="33"/>
      <c r="D21" s="33"/>
      <c r="E21" s="33"/>
      <c r="F21" s="33"/>
      <c r="G21" s="33"/>
      <c r="H21" s="33"/>
      <c r="I21" s="36">
        <f>I18+I19</f>
        <v>0</v>
      </c>
    </row>
    <row r="22" spans="2:9" ht="13.5" thickBot="1">
      <c r="B22" s="34"/>
      <c r="C22" s="35"/>
      <c r="D22" s="35"/>
      <c r="E22" s="35"/>
      <c r="F22" s="35"/>
      <c r="G22" s="35"/>
      <c r="H22" s="35"/>
      <c r="I22" s="37"/>
    </row>
  </sheetData>
  <sheetProtection password="CA93" sheet="1" objects="1" scenarios="1"/>
  <mergeCells count="16">
    <mergeCell ref="I19:I20"/>
    <mergeCell ref="B21:H22"/>
    <mergeCell ref="I21:I22"/>
    <mergeCell ref="B1:I1"/>
    <mergeCell ref="B15:D17"/>
    <mergeCell ref="E17:H17"/>
    <mergeCell ref="B19:C20"/>
    <mergeCell ref="D19:E20"/>
    <mergeCell ref="F19:H20"/>
    <mergeCell ref="E16:H16"/>
    <mergeCell ref="E7:G7"/>
    <mergeCell ref="H2:I2"/>
    <mergeCell ref="E15:H15"/>
    <mergeCell ref="B18:C18"/>
    <mergeCell ref="F18:H18"/>
    <mergeCell ref="D18:E18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 Slov. Bistrica</dc:creator>
  <cp:keywords/>
  <dc:description/>
  <cp:lastModifiedBy>Stranka</cp:lastModifiedBy>
  <cp:lastPrinted>2004-11-29T11:25:18Z</cp:lastPrinted>
  <dcterms:created xsi:type="dcterms:W3CDTF">2003-09-01T21:23:20Z</dcterms:created>
  <dcterms:modified xsi:type="dcterms:W3CDTF">2008-02-07T17:19:54Z</dcterms:modified>
  <cp:category/>
  <cp:version/>
  <cp:contentType/>
  <cp:contentStatus/>
</cp:coreProperties>
</file>